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Clinical Programs\Systemic\Infusion Reactions Project\Final Documents\"/>
    </mc:Choice>
  </mc:AlternateContent>
  <xr:revisionPtr revIDLastSave="0" documentId="8_{F57D1FA5-FA42-49C2-92A4-AE0FC4345161}" xr6:coauthVersionLast="41" xr6:coauthVersionMax="41" xr10:uidLastSave="{00000000-0000-0000-0000-000000000000}"/>
  <bookViews>
    <workbookView xWindow="-108" yWindow="-108" windowWidth="23256" windowHeight="12576" xr2:uid="{00000000-000D-0000-FFFF-FFFF00000000}"/>
  </bookViews>
  <sheets>
    <sheet name="3 bag 12 ste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 l="1"/>
  <c r="E12" i="1"/>
  <c r="E13" i="1"/>
  <c r="E14" i="1"/>
  <c r="E15" i="1"/>
  <c r="E16" i="1"/>
  <c r="E17" i="1"/>
  <c r="E18" i="1"/>
  <c r="E19" i="1"/>
  <c r="E20" i="1"/>
  <c r="E21" i="1"/>
  <c r="C7" i="1"/>
  <c r="D7" i="1" s="1"/>
  <c r="C6" i="1"/>
  <c r="D6" i="1" s="1"/>
  <c r="F15" i="1" l="1"/>
  <c r="F12" i="1"/>
  <c r="F16" i="1"/>
  <c r="F18" i="1"/>
  <c r="F13" i="1"/>
  <c r="F17" i="1"/>
  <c r="F14" i="1"/>
  <c r="F11" i="1"/>
  <c r="G11" i="1" s="1"/>
  <c r="G12" i="1" l="1"/>
  <c r="G13" i="1" s="1"/>
  <c r="G14" i="1" s="1"/>
  <c r="G15" i="1" s="1"/>
  <c r="G16" i="1" s="1"/>
  <c r="G17" i="1" s="1"/>
  <c r="G18" i="1" s="1"/>
  <c r="D8" i="1" s="1"/>
  <c r="C8" i="1" s="1"/>
  <c r="F20" i="1" l="1"/>
  <c r="F19" i="1"/>
  <c r="G19" i="1" s="1"/>
  <c r="F21" i="1"/>
  <c r="G20" i="1" l="1"/>
  <c r="G21" i="1" s="1"/>
  <c r="F22" i="1" s="1"/>
  <c r="E22" i="1" s="1"/>
  <c r="D22" i="1" s="1"/>
  <c r="C24" i="1" l="1"/>
  <c r="C25" i="1" s="1"/>
  <c r="G22" i="1"/>
</calcChain>
</file>

<file path=xl/sharedStrings.xml><?xml version="1.0" encoding="utf-8"?>
<sst xmlns="http://schemas.openxmlformats.org/spreadsheetml/2006/main" count="45" uniqueCount="36">
  <si>
    <t>Step 1</t>
  </si>
  <si>
    <t>Step 2</t>
  </si>
  <si>
    <t>Step 3</t>
  </si>
  <si>
    <t>Step 4</t>
  </si>
  <si>
    <t>Step 5</t>
  </si>
  <si>
    <t>Step 6</t>
  </si>
  <si>
    <t>Step 7</t>
  </si>
  <si>
    <t>Step 8</t>
  </si>
  <si>
    <t>Step 9</t>
  </si>
  <si>
    <t>Step 10</t>
  </si>
  <si>
    <t>Step 11</t>
  </si>
  <si>
    <t>Step 12</t>
  </si>
  <si>
    <t>Solution A</t>
  </si>
  <si>
    <t>Solution B</t>
  </si>
  <si>
    <t>Solution C</t>
  </si>
  <si>
    <t>Dose in Solution (mg)</t>
  </si>
  <si>
    <t>Volume (mL)</t>
  </si>
  <si>
    <t>Step</t>
  </si>
  <si>
    <t>Solution</t>
  </si>
  <si>
    <t>A</t>
  </si>
  <si>
    <t>B</t>
  </si>
  <si>
    <t>C</t>
  </si>
  <si>
    <t>Time (min)</t>
  </si>
  <si>
    <t xml:space="preserve">Step Dose </t>
  </si>
  <si>
    <t>Enter Target Dose (mg):</t>
  </si>
  <si>
    <t>Rate (mL/h)</t>
  </si>
  <si>
    <t>Step Volume (mL)</t>
  </si>
  <si>
    <t>Notes:</t>
  </si>
  <si>
    <t>1) The concentration for paclitaxel should be kept under its saturation point (1.2 mg/mL)</t>
  </si>
  <si>
    <t>2) Adjust solution C volume if necessary</t>
  </si>
  <si>
    <t>3) Total time of infusion is not dependent on dose</t>
  </si>
  <si>
    <t xml:space="preserve">Three-Bag 12-Step Protocol: Calculation Tool </t>
  </si>
  <si>
    <t xml:space="preserve"> Concentration (mg/mL)</t>
  </si>
  <si>
    <t>Cumulative Dose</t>
  </si>
  <si>
    <t>Total Time (min)</t>
  </si>
  <si>
    <t>Total Time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</si>
</sst>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9"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theme="1"/>
      <name val="Calibri"/>
      <family val="2"/>
      <scheme val="minor"/>
    </font>
    <font>
      <b/>
      <sz val="15"/>
      <name val="Arial"/>
      <family val="2"/>
    </font>
    <font>
      <sz val="11"/>
      <name val="Arial"/>
      <family val="2"/>
    </font>
    <font>
      <b/>
      <sz val="11"/>
      <name val="Arial"/>
      <family val="2"/>
    </font>
    <font>
      <b/>
      <sz val="11"/>
      <color rgb="FF326295"/>
      <name val="Arial"/>
      <family val="2"/>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rgb="FFCDF0FF"/>
        <bgColor indexed="64"/>
      </patternFill>
    </fill>
  </fills>
  <borders count="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00B9E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4" applyNumberFormat="0" applyFont="0" applyAlignment="0" applyProtection="0"/>
  </cellStyleXfs>
  <cellXfs count="18">
    <xf numFmtId="0" fontId="0" fillId="0" borderId="0" xfId="0"/>
    <xf numFmtId="0" fontId="6" fillId="0" borderId="0" xfId="0" applyFont="1" applyBorder="1"/>
    <xf numFmtId="0" fontId="6" fillId="0" borderId="0" xfId="0" applyFont="1"/>
    <xf numFmtId="0" fontId="6" fillId="0" borderId="4" xfId="4" applyFont="1" applyFill="1"/>
    <xf numFmtId="0" fontId="7" fillId="0" borderId="0" xfId="0" applyFont="1" applyAlignment="1"/>
    <xf numFmtId="0" fontId="8" fillId="0" borderId="0" xfId="0" applyFont="1" applyBorder="1" applyAlignment="1">
      <alignment horizontal="left" indent="8"/>
    </xf>
    <xf numFmtId="2" fontId="6" fillId="0" borderId="0" xfId="0" applyNumberFormat="1" applyFont="1" applyBorder="1" applyAlignment="1">
      <alignment horizontal="right"/>
    </xf>
    <xf numFmtId="165" fontId="6" fillId="0" borderId="0" xfId="0" applyNumberFormat="1" applyFont="1" applyBorder="1" applyAlignment="1">
      <alignment horizontal="right"/>
    </xf>
    <xf numFmtId="0" fontId="6" fillId="0" borderId="0" xfId="0" applyFont="1" applyBorder="1" applyAlignment="1">
      <alignment horizontal="left"/>
    </xf>
    <xf numFmtId="165" fontId="6" fillId="4" borderId="0" xfId="3" applyNumberFormat="1" applyFont="1" applyFill="1" applyBorder="1" applyAlignment="1">
      <alignment horizontal="right"/>
    </xf>
    <xf numFmtId="0" fontId="6" fillId="4" borderId="0" xfId="3" applyFont="1" applyFill="1" applyBorder="1" applyAlignment="1">
      <alignment horizontal="left"/>
    </xf>
    <xf numFmtId="0" fontId="8" fillId="0" borderId="0" xfId="0" applyFont="1" applyBorder="1" applyAlignment="1">
      <alignment horizontal="left"/>
    </xf>
    <xf numFmtId="164" fontId="6" fillId="0" borderId="0" xfId="0" applyNumberFormat="1" applyFont="1" applyBorder="1" applyAlignment="1">
      <alignment horizontal="right"/>
    </xf>
    <xf numFmtId="0" fontId="6" fillId="0" borderId="0" xfId="3" applyFont="1" applyFill="1" applyBorder="1" applyAlignment="1">
      <alignment horizontal="left"/>
    </xf>
    <xf numFmtId="2" fontId="6" fillId="0" borderId="0" xfId="0" applyNumberFormat="1" applyFont="1" applyBorder="1"/>
    <xf numFmtId="0" fontId="7" fillId="0" borderId="5" xfId="2" applyFont="1" applyBorder="1" applyAlignment="1">
      <alignment horizontal="left" vertical="center"/>
    </xf>
    <xf numFmtId="0" fontId="7" fillId="0" borderId="5" xfId="2" applyFont="1" applyBorder="1" applyAlignment="1">
      <alignment horizontal="right" vertical="center"/>
    </xf>
    <xf numFmtId="0" fontId="5" fillId="0" borderId="0" xfId="1" applyFont="1" applyBorder="1" applyAlignment="1">
      <alignment horizontal="center" vertical="center"/>
    </xf>
  </cellXfs>
  <cellStyles count="5">
    <cellStyle name="Heading 1" xfId="1" builtinId="16"/>
    <cellStyle name="Heading 3" xfId="2" builtinId="18"/>
    <cellStyle name="Input" xfId="3" builtinId="20"/>
    <cellStyle name="Normal" xfId="0" builtinId="0"/>
    <cellStyle name="Note" xfId="4" builtinId="10"/>
  </cellStyles>
  <dxfs count="0"/>
  <tableStyles count="0" defaultTableStyle="TableStyleMedium2" defaultPivotStyle="PivotStyleLight16"/>
  <colors>
    <mruColors>
      <color rgb="FFCDF0FF"/>
      <color rgb="FF00B9E4"/>
      <color rgb="FF326295"/>
      <color rgb="FF8B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526361</xdr:colOff>
      <xdr:row>1</xdr:row>
      <xdr:rowOff>387</xdr:rowOff>
    </xdr:to>
    <xdr:pic>
      <xdr:nvPicPr>
        <xdr:cNvPr id="3" name="Picture 2">
          <a:extLst>
            <a:ext uri="{FF2B5EF4-FFF2-40B4-BE49-F238E27FC236}">
              <a16:creationId xmlns:a16="http://schemas.microsoft.com/office/drawing/2014/main" id="{7D6C0E45-EB2A-0F43-A578-2011143FA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3740" cy="618435"/>
        </a:xfrm>
        <a:prstGeom prst="rect">
          <a:avLst/>
        </a:prstGeom>
      </xdr:spPr>
    </xdr:pic>
    <xdr:clientData/>
  </xdr:twoCellAnchor>
  <xdr:twoCellAnchor>
    <xdr:from>
      <xdr:col>0</xdr:col>
      <xdr:colOff>0</xdr:colOff>
      <xdr:row>29</xdr:row>
      <xdr:rowOff>169463</xdr:rowOff>
    </xdr:from>
    <xdr:to>
      <xdr:col>7</xdr:col>
      <xdr:colOff>0</xdr:colOff>
      <xdr:row>33</xdr:row>
      <xdr:rowOff>38847</xdr:rowOff>
    </xdr:to>
    <xdr:sp macro="" textlink="">
      <xdr:nvSpPr>
        <xdr:cNvPr id="2" name="TextBox 1">
          <a:extLst>
            <a:ext uri="{FF2B5EF4-FFF2-40B4-BE49-F238E27FC236}">
              <a16:creationId xmlns:a16="http://schemas.microsoft.com/office/drawing/2014/main" id="{4975E212-92DB-4EB7-B554-16E805EFA345}"/>
            </a:ext>
          </a:extLst>
        </xdr:cNvPr>
        <xdr:cNvSpPr txBox="1"/>
      </xdr:nvSpPr>
      <xdr:spPr>
        <a:xfrm>
          <a:off x="0" y="6177115"/>
          <a:ext cx="8194261" cy="620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The contents of this document are not a substitute for the advice of a qualified health professional. Any person consulting this document is expected to use independent qualified clinical judgment and skills, or seek out the advice of a qualified health professional before applying any information contained herein. This document is provided “as-is”.</a:t>
          </a:r>
          <a:r>
            <a:rPr lang="en-US" sz="800" baseline="0">
              <a:latin typeface="Arial" panose="020B0604020202020204" pitchFamily="34" charset="0"/>
              <a:cs typeface="Arial" panose="020B0604020202020204" pitchFamily="34" charset="0"/>
            </a:rPr>
            <a:t> </a:t>
          </a:r>
          <a:r>
            <a:rPr lang="en-US" sz="800">
              <a:latin typeface="Arial" panose="020B0604020202020204" pitchFamily="34" charset="0"/>
              <a:cs typeface="Arial" panose="020B0604020202020204" pitchFamily="34" charset="0"/>
            </a:rPr>
            <a:t>Cancer Care Ontario does not make any representation or warranty as to the accuracy, reliability, completeness or fitness for a particular purpose of the information in this document, and disclaims all liability for the use of this document, and for any claims, actions, demands or suits that arise from such use.</a:t>
          </a:r>
        </a:p>
      </xdr:txBody>
    </xdr:sp>
    <xdr:clientData/>
  </xdr:twoCellAnchor>
  <xdr:twoCellAnchor editAs="oneCell">
    <xdr:from>
      <xdr:col>6</xdr:col>
      <xdr:colOff>77304</xdr:colOff>
      <xdr:row>34</xdr:row>
      <xdr:rowOff>54525</xdr:rowOff>
    </xdr:from>
    <xdr:to>
      <xdr:col>6</xdr:col>
      <xdr:colOff>1099932</xdr:colOff>
      <xdr:row>35</xdr:row>
      <xdr:rowOff>154610</xdr:rowOff>
    </xdr:to>
    <xdr:pic>
      <xdr:nvPicPr>
        <xdr:cNvPr id="6" name="Picture 5">
          <a:extLst>
            <a:ext uri="{FF2B5EF4-FFF2-40B4-BE49-F238E27FC236}">
              <a16:creationId xmlns:a16="http://schemas.microsoft.com/office/drawing/2014/main" id="{C13B29C8-B2E8-0043-9489-6F34F01289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8695" y="7707655"/>
          <a:ext cx="1137480" cy="2878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ong, Janine" id="{FB3DA92A-1ABA-CC48-87DD-29BD8C5061CB}" userId="S::janine.wong@cancercare.on.ca::950f7e39-0037-4d91-8cc2-25fdf42d077a" providerId="AD"/>
  <person displayName="Crespo, Andrea" id="{5348B70D-4C20-4E75-A52D-095D732D7823}" userId="S::andrea.crespo@cancercare.on.ca::379ade39-7cab-4642-bae4-3c5811a445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topLeftCell="A21" zoomScale="115" zoomScaleNormal="115" workbookViewId="0">
      <selection activeCell="I39" sqref="I39"/>
    </sheetView>
  </sheetViews>
  <sheetFormatPr defaultColWidth="8.77734375" defaultRowHeight="14.4" x14ac:dyDescent="0.3"/>
  <cols>
    <col min="1" max="1" width="10.109375" customWidth="1"/>
    <col min="2" max="2" width="15.6640625" customWidth="1"/>
    <col min="3" max="3" width="23.21875" customWidth="1"/>
    <col min="4" max="4" width="22.109375" customWidth="1"/>
    <col min="5" max="5" width="18.21875" customWidth="1"/>
    <col min="6" max="6" width="12.33203125" customWidth="1"/>
    <col min="7" max="7" width="18.77734375" customWidth="1"/>
  </cols>
  <sheetData>
    <row r="1" spans="1:7" ht="49.95" customHeight="1" x14ac:dyDescent="0.3"/>
    <row r="2" spans="1:7" ht="60" customHeight="1" x14ac:dyDescent="0.3">
      <c r="A2" s="17" t="s">
        <v>31</v>
      </c>
      <c r="B2" s="17"/>
      <c r="C2" s="17"/>
      <c r="D2" s="17"/>
      <c r="E2" s="17"/>
      <c r="F2" s="17"/>
      <c r="G2" s="17"/>
    </row>
    <row r="3" spans="1:7" x14ac:dyDescent="0.3">
      <c r="A3" s="11" t="s">
        <v>24</v>
      </c>
      <c r="B3" s="5"/>
      <c r="C3" s="10">
        <v>500</v>
      </c>
      <c r="F3" s="1"/>
      <c r="G3" s="1"/>
    </row>
    <row r="4" spans="1:7" x14ac:dyDescent="0.3">
      <c r="A4" s="11"/>
      <c r="B4" s="5"/>
      <c r="C4" s="13"/>
      <c r="F4" s="1"/>
      <c r="G4" s="1"/>
    </row>
    <row r="5" spans="1:7" ht="25.95" customHeight="1" thickBot="1" x14ac:dyDescent="0.35">
      <c r="A5" s="8"/>
      <c r="B5" s="15" t="s">
        <v>16</v>
      </c>
      <c r="C5" s="16" t="s">
        <v>32</v>
      </c>
      <c r="D5" s="16" t="s">
        <v>15</v>
      </c>
      <c r="F5" s="1"/>
      <c r="G5" s="1"/>
    </row>
    <row r="6" spans="1:7" x14ac:dyDescent="0.3">
      <c r="A6" s="8" t="s">
        <v>12</v>
      </c>
      <c r="B6" s="8">
        <v>250</v>
      </c>
      <c r="C6" s="12">
        <f>(C3/B6) / 100</f>
        <v>0.02</v>
      </c>
      <c r="D6" s="7">
        <f>C6*B6</f>
        <v>5</v>
      </c>
      <c r="F6" s="1"/>
      <c r="G6" s="1"/>
    </row>
    <row r="7" spans="1:7" x14ac:dyDescent="0.3">
      <c r="A7" s="8" t="s">
        <v>13</v>
      </c>
      <c r="B7" s="8">
        <v>250</v>
      </c>
      <c r="C7" s="12">
        <f>(C3/B6) / 10</f>
        <v>0.2</v>
      </c>
      <c r="D7" s="7">
        <f>C7*B7</f>
        <v>50</v>
      </c>
      <c r="F7" s="1"/>
      <c r="G7" s="1"/>
    </row>
    <row r="8" spans="1:7" x14ac:dyDescent="0.3">
      <c r="A8" s="8" t="s">
        <v>14</v>
      </c>
      <c r="B8" s="8">
        <v>250</v>
      </c>
      <c r="C8" s="12">
        <f>D8/B8</f>
        <v>1.9842599999999999</v>
      </c>
      <c r="D8" s="7">
        <f>C3-G18</f>
        <v>496.065</v>
      </c>
      <c r="F8" s="1"/>
      <c r="G8" s="1"/>
    </row>
    <row r="9" spans="1:7" x14ac:dyDescent="0.3">
      <c r="A9" s="1"/>
      <c r="B9" s="1"/>
      <c r="C9" s="1"/>
      <c r="D9" s="1"/>
      <c r="E9" s="1"/>
      <c r="F9" s="1"/>
      <c r="G9" s="1"/>
    </row>
    <row r="10" spans="1:7" ht="25.05" customHeight="1" thickBot="1" x14ac:dyDescent="0.35">
      <c r="A10" s="15" t="s">
        <v>17</v>
      </c>
      <c r="B10" s="15" t="s">
        <v>18</v>
      </c>
      <c r="C10" s="15" t="s">
        <v>25</v>
      </c>
      <c r="D10" s="15" t="s">
        <v>22</v>
      </c>
      <c r="E10" s="16" t="s">
        <v>26</v>
      </c>
      <c r="F10" s="16" t="s">
        <v>23</v>
      </c>
      <c r="G10" s="16" t="s">
        <v>33</v>
      </c>
    </row>
    <row r="11" spans="1:7" x14ac:dyDescent="0.3">
      <c r="A11" s="1" t="s">
        <v>0</v>
      </c>
      <c r="B11" s="8" t="s">
        <v>19</v>
      </c>
      <c r="C11" s="8">
        <v>2</v>
      </c>
      <c r="D11" s="8">
        <v>15</v>
      </c>
      <c r="E11" s="6">
        <f xml:space="preserve"> C11/4</f>
        <v>0.5</v>
      </c>
      <c r="F11" s="7">
        <f>E11*C6</f>
        <v>0.01</v>
      </c>
      <c r="G11" s="7">
        <f>F11</f>
        <v>0.01</v>
      </c>
    </row>
    <row r="12" spans="1:7" x14ac:dyDescent="0.3">
      <c r="A12" s="1" t="s">
        <v>1</v>
      </c>
      <c r="B12" s="8" t="s">
        <v>19</v>
      </c>
      <c r="C12" s="8">
        <v>5</v>
      </c>
      <c r="D12" s="8">
        <v>15</v>
      </c>
      <c r="E12" s="6">
        <f t="shared" ref="E12:E21" si="0" xml:space="preserve"> C12/4</f>
        <v>1.25</v>
      </c>
      <c r="F12" s="7">
        <f>E12*C6</f>
        <v>2.5000000000000001E-2</v>
      </c>
      <c r="G12" s="7">
        <f>G11+F12</f>
        <v>3.5000000000000003E-2</v>
      </c>
    </row>
    <row r="13" spans="1:7" x14ac:dyDescent="0.3">
      <c r="A13" s="1" t="s">
        <v>2</v>
      </c>
      <c r="B13" s="8" t="s">
        <v>19</v>
      </c>
      <c r="C13" s="8">
        <v>10</v>
      </c>
      <c r="D13" s="8">
        <v>15</v>
      </c>
      <c r="E13" s="6">
        <f t="shared" si="0"/>
        <v>2.5</v>
      </c>
      <c r="F13" s="7">
        <f>E13*C6</f>
        <v>0.05</v>
      </c>
      <c r="G13" s="7">
        <f t="shared" ref="G13:G22" si="1">G12+F13</f>
        <v>8.5000000000000006E-2</v>
      </c>
    </row>
    <row r="14" spans="1:7" x14ac:dyDescent="0.3">
      <c r="A14" s="1" t="s">
        <v>3</v>
      </c>
      <c r="B14" s="8" t="s">
        <v>19</v>
      </c>
      <c r="C14" s="8">
        <v>20</v>
      </c>
      <c r="D14" s="8">
        <v>15</v>
      </c>
      <c r="E14" s="6">
        <f t="shared" si="0"/>
        <v>5</v>
      </c>
      <c r="F14" s="7">
        <f>E14*C6</f>
        <v>0.1</v>
      </c>
      <c r="G14" s="7">
        <f t="shared" si="1"/>
        <v>0.185</v>
      </c>
    </row>
    <row r="15" spans="1:7" x14ac:dyDescent="0.3">
      <c r="A15" s="1" t="s">
        <v>4</v>
      </c>
      <c r="B15" s="8" t="s">
        <v>20</v>
      </c>
      <c r="C15" s="8">
        <v>5</v>
      </c>
      <c r="D15" s="8">
        <v>15</v>
      </c>
      <c r="E15" s="6">
        <f t="shared" si="0"/>
        <v>1.25</v>
      </c>
      <c r="F15" s="7">
        <f>E15*C7</f>
        <v>0.25</v>
      </c>
      <c r="G15" s="7">
        <f t="shared" si="1"/>
        <v>0.435</v>
      </c>
    </row>
    <row r="16" spans="1:7" x14ac:dyDescent="0.3">
      <c r="A16" s="1" t="s">
        <v>5</v>
      </c>
      <c r="B16" s="8" t="s">
        <v>20</v>
      </c>
      <c r="C16" s="8">
        <v>10</v>
      </c>
      <c r="D16" s="8">
        <v>15</v>
      </c>
      <c r="E16" s="6">
        <f t="shared" si="0"/>
        <v>2.5</v>
      </c>
      <c r="F16" s="7">
        <f>E16*C7</f>
        <v>0.5</v>
      </c>
      <c r="G16" s="7">
        <f t="shared" si="1"/>
        <v>0.93500000000000005</v>
      </c>
    </row>
    <row r="17" spans="1:7" x14ac:dyDescent="0.3">
      <c r="A17" s="1" t="s">
        <v>6</v>
      </c>
      <c r="B17" s="8" t="s">
        <v>20</v>
      </c>
      <c r="C17" s="8">
        <v>20</v>
      </c>
      <c r="D17" s="8">
        <v>15</v>
      </c>
      <c r="E17" s="6">
        <f t="shared" si="0"/>
        <v>5</v>
      </c>
      <c r="F17" s="7">
        <f>E17*C7</f>
        <v>1</v>
      </c>
      <c r="G17" s="7">
        <f t="shared" si="1"/>
        <v>1.9350000000000001</v>
      </c>
    </row>
    <row r="18" spans="1:7" x14ac:dyDescent="0.3">
      <c r="A18" s="1" t="s">
        <v>7</v>
      </c>
      <c r="B18" s="8" t="s">
        <v>20</v>
      </c>
      <c r="C18" s="8">
        <v>40</v>
      </c>
      <c r="D18" s="8">
        <v>15</v>
      </c>
      <c r="E18" s="6">
        <f t="shared" si="0"/>
        <v>10</v>
      </c>
      <c r="F18" s="7">
        <f>E18*C7</f>
        <v>2</v>
      </c>
      <c r="G18" s="7">
        <f t="shared" si="1"/>
        <v>3.9350000000000001</v>
      </c>
    </row>
    <row r="19" spans="1:7" x14ac:dyDescent="0.3">
      <c r="A19" s="1" t="s">
        <v>8</v>
      </c>
      <c r="B19" s="8" t="s">
        <v>21</v>
      </c>
      <c r="C19" s="8">
        <v>10</v>
      </c>
      <c r="D19" s="8">
        <v>15</v>
      </c>
      <c r="E19" s="6">
        <f t="shared" si="0"/>
        <v>2.5</v>
      </c>
      <c r="F19" s="7">
        <f>E19*C8</f>
        <v>4.9606499999999993</v>
      </c>
      <c r="G19" s="7">
        <f t="shared" si="1"/>
        <v>8.8956499999999998</v>
      </c>
    </row>
    <row r="20" spans="1:7" x14ac:dyDescent="0.3">
      <c r="A20" s="1" t="s">
        <v>9</v>
      </c>
      <c r="B20" s="8" t="s">
        <v>21</v>
      </c>
      <c r="C20" s="8">
        <v>20</v>
      </c>
      <c r="D20" s="8">
        <v>15</v>
      </c>
      <c r="E20" s="6">
        <f t="shared" si="0"/>
        <v>5</v>
      </c>
      <c r="F20" s="7">
        <f>E20*C8</f>
        <v>9.9212999999999987</v>
      </c>
      <c r="G20" s="7">
        <f t="shared" si="1"/>
        <v>18.816949999999999</v>
      </c>
    </row>
    <row r="21" spans="1:7" x14ac:dyDescent="0.3">
      <c r="A21" s="1" t="s">
        <v>10</v>
      </c>
      <c r="B21" s="8" t="s">
        <v>21</v>
      </c>
      <c r="C21" s="8">
        <v>40</v>
      </c>
      <c r="D21" s="8">
        <v>15</v>
      </c>
      <c r="E21" s="6">
        <f t="shared" si="0"/>
        <v>10</v>
      </c>
      <c r="F21" s="7">
        <f>E21*C8</f>
        <v>19.842599999999997</v>
      </c>
      <c r="G21" s="7">
        <f t="shared" si="1"/>
        <v>38.659549999999996</v>
      </c>
    </row>
    <row r="22" spans="1:7" x14ac:dyDescent="0.3">
      <c r="A22" s="1" t="s">
        <v>11</v>
      </c>
      <c r="B22" s="8" t="s">
        <v>21</v>
      </c>
      <c r="C22" s="8">
        <v>75</v>
      </c>
      <c r="D22" s="8">
        <f>E22 / C22 * 60</f>
        <v>186.00000000000003</v>
      </c>
      <c r="E22" s="6">
        <f xml:space="preserve"> F22/C8</f>
        <v>232.50000000000003</v>
      </c>
      <c r="F22" s="7">
        <f>C3  - G21</f>
        <v>461.34045000000003</v>
      </c>
      <c r="G22" s="9">
        <f t="shared" si="1"/>
        <v>500</v>
      </c>
    </row>
    <row r="23" spans="1:7" x14ac:dyDescent="0.3">
      <c r="A23" s="1"/>
      <c r="B23" s="1"/>
      <c r="C23" s="1"/>
      <c r="D23" s="1"/>
      <c r="E23" s="1"/>
      <c r="F23" s="1"/>
      <c r="G23" s="1"/>
    </row>
    <row r="24" spans="1:7" x14ac:dyDescent="0.3">
      <c r="A24" s="1"/>
      <c r="B24" s="8" t="s">
        <v>34</v>
      </c>
      <c r="C24" s="14">
        <f>SUM(D11:D22)</f>
        <v>351</v>
      </c>
      <c r="D24" s="1"/>
      <c r="E24" s="1"/>
      <c r="F24" s="1"/>
      <c r="G24" s="1"/>
    </row>
    <row r="25" spans="1:7" x14ac:dyDescent="0.3">
      <c r="A25" s="1"/>
      <c r="B25" s="8" t="s">
        <v>35</v>
      </c>
      <c r="C25" s="1">
        <f>C24 / 60</f>
        <v>5.85</v>
      </c>
      <c r="D25" s="1"/>
      <c r="E25" s="1"/>
      <c r="F25" s="1"/>
      <c r="G25" s="1"/>
    </row>
    <row r="26" spans="1:7" x14ac:dyDescent="0.3">
      <c r="A26" s="4" t="s">
        <v>27</v>
      </c>
      <c r="B26" s="2"/>
      <c r="C26" s="2"/>
      <c r="D26" s="2"/>
      <c r="E26" s="2"/>
      <c r="F26" s="2"/>
      <c r="G26" s="2"/>
    </row>
    <row r="27" spans="1:7" x14ac:dyDescent="0.3">
      <c r="A27" s="3" t="s">
        <v>28</v>
      </c>
      <c r="B27" s="2"/>
      <c r="C27" s="2"/>
      <c r="D27" s="2"/>
      <c r="E27" s="2"/>
      <c r="F27" s="2"/>
      <c r="G27" s="2"/>
    </row>
    <row r="28" spans="1:7" x14ac:dyDescent="0.3">
      <c r="A28" s="1" t="s">
        <v>29</v>
      </c>
      <c r="B28" s="2"/>
      <c r="C28" s="2"/>
      <c r="D28" s="2"/>
      <c r="E28" s="2"/>
      <c r="F28" s="2"/>
      <c r="G28" s="2"/>
    </row>
    <row r="29" spans="1:7" x14ac:dyDescent="0.3">
      <c r="A29" s="2" t="s">
        <v>30</v>
      </c>
      <c r="B29" s="2"/>
      <c r="C29" s="2"/>
      <c r="D29" s="2"/>
      <c r="E29" s="2"/>
      <c r="F29" s="2"/>
      <c r="G29" s="2"/>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bag 12 step</vt:lpstr>
    </vt:vector>
  </TitlesOfParts>
  <Company>Cancer Care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 Steven</dc:creator>
  <cp:lastModifiedBy>Crespo, Andrea</cp:lastModifiedBy>
  <dcterms:created xsi:type="dcterms:W3CDTF">2018-11-28T16:56:00Z</dcterms:created>
  <dcterms:modified xsi:type="dcterms:W3CDTF">2019-08-19T13:49:48Z</dcterms:modified>
</cp:coreProperties>
</file>